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ccounts" sheetId="2" state="visible" r:id="rId2"/>
    <sheet xmlns:r="http://schemas.openxmlformats.org/officeDocument/2006/relationships" name="Journal" sheetId="3" state="visible" r:id="rId3"/>
    <sheet xmlns:r="http://schemas.openxmlformats.org/officeDocument/2006/relationships" name="Trial balan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6">
    <font>
      <name val="Calibri"/>
      <family val="2"/>
      <color theme="1"/>
      <sz val="11"/>
      <scheme val="minor"/>
    </font>
    <font>
      <name val="Calibri"/>
      <b val="1"/>
      <color rgb="001B1A17"/>
      <sz val="14"/>
    </font>
    <font>
      <name val="Calibri"/>
      <b val="1"/>
      <color rgb="00FFFFFF"/>
    </font>
    <font>
      <name val="Calibri"/>
      <color rgb="001F4E9A"/>
    </font>
    <font>
      <name val="Calibri"/>
      <b val="1"/>
      <color rgb="001B1A17"/>
    </font>
    <font>
      <name val="Calibri"/>
      <i val="1"/>
      <color rgb="0055524A"/>
    </font>
  </fonts>
  <fills count="5">
    <fill>
      <patternFill/>
    </fill>
    <fill>
      <patternFill patternType="gray125"/>
    </fill>
    <fill>
      <patternFill patternType="solid">
        <fgColor rgb="001F5A46"/>
      </patternFill>
    </fill>
    <fill>
      <patternFill patternType="solid">
        <fgColor rgb="00EEF2F8"/>
      </patternFill>
    </fill>
    <fill>
      <patternFill patternType="solid">
        <fgColor rgb="00E3EBE5"/>
      </patternFill>
    </fill>
  </fills>
  <borders count="2">
    <border>
      <left/>
      <right/>
      <top/>
      <bottom/>
      <diagonal/>
    </border>
    <border>
      <top style="thin">
        <color rgb="001B1A17"/>
      </top>
      <bottom style="double">
        <color rgb="001B1A1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wrapText="1"/>
    </xf>
    <xf numFmtId="0" fontId="2" fillId="2" borderId="0" applyAlignment="1" pivotButton="0" quotePrefix="0" xfId="0">
      <alignment vertical="center" wrapText="1"/>
    </xf>
    <xf numFmtId="0" fontId="3" fillId="3" borderId="0" pivotButton="0" quotePrefix="0" xfId="0"/>
    <xf numFmtId="164" fontId="3" fillId="3" borderId="0" pivotButton="0" quotePrefix="0" xfId="0"/>
    <xf numFmtId="0" fontId="5" fillId="0" borderId="0" pivotButton="0" quotePrefix="0" xfId="0"/>
    <xf numFmtId="0" fontId="4" fillId="0" borderId="0" pivotButton="0" quotePrefix="0" xfId="0"/>
    <xf numFmtId="164" fontId="4" fillId="0" borderId="1" pivotButton="0" quotePrefix="0" xfId="0"/>
    <xf numFmtId="164" fontId="0" fillId="0" borderId="0" pivotButton="0" quotePrefix="0" xfId="0"/>
    <xf numFmtId="164" fontId="0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Journal and trial balance</t>
        </is>
      </c>
    </row>
    <row r="3">
      <c r="A3" s="2" t="inlineStr">
        <is>
          <t>1. Accounts: your chart of accounts. Add rows as needed; keep each number unique.</t>
        </is>
      </c>
    </row>
    <row r="4">
      <c r="A4" s="2" t="inlineStr">
        <is>
          <t>2. Journal: one row per line of each entry. Rows with the same Ref form one entry. The Check column shows OK when that entry's debits equal its credits.</t>
        </is>
      </c>
    </row>
    <row r="5">
      <c r="A5" s="2" t="inlineStr">
        <is>
          <t>3. Trial balance: totals each account from the journal with SUMIF. The difference cell must read zero.</t>
        </is>
      </c>
    </row>
    <row r="6">
      <c r="A6" s="2" t="inlineStr">
        <is>
          <t>Sample: Northside Coffee Ltd., eighteen summary entries for 2025, before year-end adjustments.</t>
        </is>
      </c>
    </row>
    <row r="7">
      <c r="A7" s="2" t="inlineStr"/>
    </row>
    <row r="8">
      <c r="A8" s="2" t="inlineStr">
        <is>
          <t>Blue cells are inputs. Black cells are formulas; change the inputs, not the formulas.</t>
        </is>
      </c>
    </row>
    <row r="9">
      <c r="A9" s="2" t="inlineStr">
        <is>
          <t>The sample figures belong to a fictional company used in the From Passion to Payday library. Replace them with your own.</t>
        </is>
      </c>
    </row>
    <row r="10">
      <c r="A10" s="2" t="inlineStr">
        <is>
          <t>General education only, not accounting or tax advice for a particular business.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4" customWidth="1" min="3" max="3"/>
    <col width="12" customWidth="1" min="4" max="4"/>
  </cols>
  <sheetData>
    <row r="1">
      <c r="A1" s="3" t="inlineStr">
        <is>
          <t>Number</t>
        </is>
      </c>
      <c r="B1" s="3" t="inlineStr">
        <is>
          <t>Name</t>
        </is>
      </c>
      <c r="C1" s="3" t="inlineStr">
        <is>
          <t>Type</t>
        </is>
      </c>
      <c r="D1" s="3" t="inlineStr">
        <is>
          <t>Normal side</t>
        </is>
      </c>
    </row>
    <row r="2">
      <c r="A2" s="4" t="n">
        <v>1000</v>
      </c>
      <c r="B2" s="4" t="inlineStr">
        <is>
          <t>Cash</t>
        </is>
      </c>
      <c r="C2" s="4" t="inlineStr">
        <is>
          <t>Asset</t>
        </is>
      </c>
      <c r="D2" s="4" t="inlineStr">
        <is>
          <t>Dr</t>
        </is>
      </c>
    </row>
    <row r="3">
      <c r="A3" s="4" t="n">
        <v>1100</v>
      </c>
      <c r="B3" s="4" t="inlineStr">
        <is>
          <t>Accounts receivable</t>
        </is>
      </c>
      <c r="C3" s="4" t="inlineStr">
        <is>
          <t>Asset</t>
        </is>
      </c>
      <c r="D3" s="4" t="inlineStr">
        <is>
          <t>Dr</t>
        </is>
      </c>
    </row>
    <row r="4">
      <c r="A4" s="4" t="n">
        <v>1200</v>
      </c>
      <c r="B4" s="4" t="inlineStr">
        <is>
          <t>Inventory</t>
        </is>
      </c>
      <c r="C4" s="4" t="inlineStr">
        <is>
          <t>Asset</t>
        </is>
      </c>
      <c r="D4" s="4" t="inlineStr">
        <is>
          <t>Dr</t>
        </is>
      </c>
    </row>
    <row r="5">
      <c r="A5" s="4" t="n">
        <v>1300</v>
      </c>
      <c r="B5" s="4" t="inlineStr">
        <is>
          <t>Prepaid rent</t>
        </is>
      </c>
      <c r="C5" s="4" t="inlineStr">
        <is>
          <t>Asset</t>
        </is>
      </c>
      <c r="D5" s="4" t="inlineStr">
        <is>
          <t>Dr</t>
        </is>
      </c>
    </row>
    <row r="6">
      <c r="A6" s="4" t="n">
        <v>1310</v>
      </c>
      <c r="B6" s="4" t="inlineStr">
        <is>
          <t>Prepaid insurance</t>
        </is>
      </c>
      <c r="C6" s="4" t="inlineStr">
        <is>
          <t>Asset</t>
        </is>
      </c>
      <c r="D6" s="4" t="inlineStr">
        <is>
          <t>Dr</t>
        </is>
      </c>
    </row>
    <row r="7">
      <c r="A7" s="4" t="n">
        <v>1500</v>
      </c>
      <c r="B7" s="4" t="inlineStr">
        <is>
          <t>Equipment</t>
        </is>
      </c>
      <c r="C7" s="4" t="inlineStr">
        <is>
          <t>Asset</t>
        </is>
      </c>
      <c r="D7" s="4" t="inlineStr">
        <is>
          <t>Dr</t>
        </is>
      </c>
    </row>
    <row r="8">
      <c r="A8" s="4" t="n">
        <v>1510</v>
      </c>
      <c r="B8" s="4" t="inlineStr">
        <is>
          <t>Accumulated depreciation</t>
        </is>
      </c>
      <c r="C8" s="4" t="inlineStr">
        <is>
          <t>Contra asset</t>
        </is>
      </c>
      <c r="D8" s="4" t="inlineStr">
        <is>
          <t>Cr</t>
        </is>
      </c>
    </row>
    <row r="9">
      <c r="A9" s="4" t="n">
        <v>2000</v>
      </c>
      <c r="B9" s="4" t="inlineStr">
        <is>
          <t>Accounts payable</t>
        </is>
      </c>
      <c r="C9" s="4" t="inlineStr">
        <is>
          <t>Liability</t>
        </is>
      </c>
      <c r="D9" s="4" t="inlineStr">
        <is>
          <t>Cr</t>
        </is>
      </c>
    </row>
    <row r="10">
      <c r="A10" s="4" t="n">
        <v>2100</v>
      </c>
      <c r="B10" s="4" t="inlineStr">
        <is>
          <t>Wages payable</t>
        </is>
      </c>
      <c r="C10" s="4" t="inlineStr">
        <is>
          <t>Liability</t>
        </is>
      </c>
      <c r="D10" s="4" t="inlineStr">
        <is>
          <t>Cr</t>
        </is>
      </c>
    </row>
    <row r="11">
      <c r="A11" s="4" t="n">
        <v>2200</v>
      </c>
      <c r="B11" s="4" t="inlineStr">
        <is>
          <t>Unearned revenue (gift cards)</t>
        </is>
      </c>
      <c r="C11" s="4" t="inlineStr">
        <is>
          <t>Liability</t>
        </is>
      </c>
      <c r="D11" s="4" t="inlineStr">
        <is>
          <t>Cr</t>
        </is>
      </c>
    </row>
    <row r="12">
      <c r="A12" s="4" t="n">
        <v>2300</v>
      </c>
      <c r="B12" s="4" t="inlineStr">
        <is>
          <t>Income tax payable</t>
        </is>
      </c>
      <c r="C12" s="4" t="inlineStr">
        <is>
          <t>Liability</t>
        </is>
      </c>
      <c r="D12" s="4" t="inlineStr">
        <is>
          <t>Cr</t>
        </is>
      </c>
    </row>
    <row r="13">
      <c r="A13" s="4" t="n">
        <v>2500</v>
      </c>
      <c r="B13" s="4" t="inlineStr">
        <is>
          <t>Bank loan</t>
        </is>
      </c>
      <c r="C13" s="4" t="inlineStr">
        <is>
          <t>Liability</t>
        </is>
      </c>
      <c r="D13" s="4" t="inlineStr">
        <is>
          <t>Cr</t>
        </is>
      </c>
    </row>
    <row r="14">
      <c r="A14" s="4" t="n">
        <v>3000</v>
      </c>
      <c r="B14" s="4" t="inlineStr">
        <is>
          <t>Share capital</t>
        </is>
      </c>
      <c r="C14" s="4" t="inlineStr">
        <is>
          <t>Equity</t>
        </is>
      </c>
      <c r="D14" s="4" t="inlineStr">
        <is>
          <t>Cr</t>
        </is>
      </c>
    </row>
    <row r="15">
      <c r="A15" s="4" t="n">
        <v>3100</v>
      </c>
      <c r="B15" s="4" t="inlineStr">
        <is>
          <t>Retained earnings</t>
        </is>
      </c>
      <c r="C15" s="4" t="inlineStr">
        <is>
          <t>Equity</t>
        </is>
      </c>
      <c r="D15" s="4" t="inlineStr">
        <is>
          <t>Cr</t>
        </is>
      </c>
    </row>
    <row r="16">
      <c r="A16" s="4" t="n">
        <v>3200</v>
      </c>
      <c r="B16" s="4" t="inlineStr">
        <is>
          <t>Dividends declared</t>
        </is>
      </c>
      <c r="C16" s="4" t="inlineStr">
        <is>
          <t>Equity</t>
        </is>
      </c>
      <c r="D16" s="4" t="inlineStr">
        <is>
          <t>Dr</t>
        </is>
      </c>
    </row>
    <row r="17">
      <c r="A17" s="4" t="n">
        <v>4000</v>
      </c>
      <c r="B17" s="4" t="inlineStr">
        <is>
          <t>Counter sales</t>
        </is>
      </c>
      <c r="C17" s="4" t="inlineStr">
        <is>
          <t>Revenue</t>
        </is>
      </c>
      <c r="D17" s="4" t="inlineStr">
        <is>
          <t>Cr</t>
        </is>
      </c>
    </row>
    <row r="18">
      <c r="A18" s="4" t="n">
        <v>4100</v>
      </c>
      <c r="B18" s="4" t="inlineStr">
        <is>
          <t>Catering revenue</t>
        </is>
      </c>
      <c r="C18" s="4" t="inlineStr">
        <is>
          <t>Revenue</t>
        </is>
      </c>
      <c r="D18" s="4" t="inlineStr">
        <is>
          <t>Cr</t>
        </is>
      </c>
    </row>
    <row r="19">
      <c r="A19" s="4" t="n">
        <v>5000</v>
      </c>
      <c r="B19" s="4" t="inlineStr">
        <is>
          <t>Cost of goods sold</t>
        </is>
      </c>
      <c r="C19" s="4" t="inlineStr">
        <is>
          <t>Expense</t>
        </is>
      </c>
      <c r="D19" s="4" t="inlineStr">
        <is>
          <t>Dr</t>
        </is>
      </c>
    </row>
    <row r="20">
      <c r="A20" s="4" t="n">
        <v>6000</v>
      </c>
      <c r="B20" s="4" t="inlineStr">
        <is>
          <t>Wages expense</t>
        </is>
      </c>
      <c r="C20" s="4" t="inlineStr">
        <is>
          <t>Expense</t>
        </is>
      </c>
      <c r="D20" s="4" t="inlineStr">
        <is>
          <t>Dr</t>
        </is>
      </c>
    </row>
    <row r="21">
      <c r="A21" s="4" t="n">
        <v>6100</v>
      </c>
      <c r="B21" s="4" t="inlineStr">
        <is>
          <t>Rent expense</t>
        </is>
      </c>
      <c r="C21" s="4" t="inlineStr">
        <is>
          <t>Expense</t>
        </is>
      </c>
      <c r="D21" s="4" t="inlineStr">
        <is>
          <t>Dr</t>
        </is>
      </c>
    </row>
    <row r="22">
      <c r="A22" s="4" t="n">
        <v>6200</v>
      </c>
      <c r="B22" s="4" t="inlineStr">
        <is>
          <t>Utilities and other</t>
        </is>
      </c>
      <c r="C22" s="4" t="inlineStr">
        <is>
          <t>Expense</t>
        </is>
      </c>
      <c r="D22" s="4" t="inlineStr">
        <is>
          <t>Dr</t>
        </is>
      </c>
    </row>
    <row r="23">
      <c r="A23" s="4" t="n">
        <v>6300</v>
      </c>
      <c r="B23" s="4" t="inlineStr">
        <is>
          <t>Card processing fees</t>
        </is>
      </c>
      <c r="C23" s="4" t="inlineStr">
        <is>
          <t>Expense</t>
        </is>
      </c>
      <c r="D23" s="4" t="inlineStr">
        <is>
          <t>Dr</t>
        </is>
      </c>
    </row>
    <row r="24">
      <c r="A24" s="4" t="n">
        <v>6400</v>
      </c>
      <c r="B24" s="4" t="inlineStr">
        <is>
          <t>Insurance expense</t>
        </is>
      </c>
      <c r="C24" s="4" t="inlineStr">
        <is>
          <t>Expense</t>
        </is>
      </c>
      <c r="D24" s="4" t="inlineStr">
        <is>
          <t>Dr</t>
        </is>
      </c>
    </row>
    <row r="25">
      <c r="A25" s="4" t="n">
        <v>6500</v>
      </c>
      <c r="B25" s="4" t="inlineStr">
        <is>
          <t>Depreciation expense</t>
        </is>
      </c>
      <c r="C25" s="4" t="inlineStr">
        <is>
          <t>Expense</t>
        </is>
      </c>
      <c r="D25" s="4" t="inlineStr">
        <is>
          <t>Dr</t>
        </is>
      </c>
    </row>
    <row r="26">
      <c r="A26" s="4" t="n">
        <v>7000</v>
      </c>
      <c r="B26" s="4" t="inlineStr">
        <is>
          <t>Interest expense</t>
        </is>
      </c>
      <c r="C26" s="4" t="inlineStr">
        <is>
          <t>Expense</t>
        </is>
      </c>
      <c r="D26" s="4" t="inlineStr">
        <is>
          <t>Dr</t>
        </is>
      </c>
    </row>
    <row r="27">
      <c r="A27" s="4" t="n">
        <v>8000</v>
      </c>
      <c r="B27" s="4" t="inlineStr">
        <is>
          <t>Income tax expense</t>
        </is>
      </c>
      <c r="C27" s="4" t="inlineStr">
        <is>
          <t>Expense</t>
        </is>
      </c>
      <c r="D27" s="4" t="inlineStr">
        <is>
          <t>Dr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46" customWidth="1" min="3" max="3"/>
    <col width="10" customWidth="1" min="4" max="4"/>
    <col width="30" customWidth="1" min="5" max="5"/>
    <col width="13" customWidth="1" min="6" max="6"/>
    <col width="13" customWidth="1" min="7" max="7"/>
    <col width="9" customWidth="1" min="8" max="8"/>
  </cols>
  <sheetData>
    <row r="1">
      <c r="A1" s="3" t="inlineStr">
        <is>
          <t>Ref</t>
        </is>
      </c>
      <c r="B1" s="3" t="inlineStr">
        <is>
          <t>Date</t>
        </is>
      </c>
      <c r="C1" s="3" t="inlineStr">
        <is>
          <t>Description</t>
        </is>
      </c>
      <c r="D1" s="3" t="inlineStr">
        <is>
          <t>Account</t>
        </is>
      </c>
      <c r="E1" s="3" t="inlineStr">
        <is>
          <t>Account name</t>
        </is>
      </c>
      <c r="F1" s="3" t="inlineStr">
        <is>
          <t>Debit</t>
        </is>
      </c>
      <c r="G1" s="3" t="inlineStr">
        <is>
          <t>Credit</t>
        </is>
      </c>
      <c r="H1" s="3" t="inlineStr">
        <is>
          <t>Entry check</t>
        </is>
      </c>
    </row>
    <row r="2">
      <c r="A2" s="4" t="inlineStr">
        <is>
          <t>J1</t>
        </is>
      </c>
      <c r="B2" s="4" t="inlineStr">
        <is>
          <t>2025-01-01</t>
        </is>
      </c>
      <c r="C2" s="4" t="inlineStr">
        <is>
          <t>Shares issued to the founders for cash</t>
        </is>
      </c>
      <c r="D2" s="4" t="n">
        <v>1000</v>
      </c>
      <c r="E2">
        <f>IFERROR(VLOOKUP(D2,Accounts!$A$2:$B$200,2,FALSE),"Unknown account")</f>
        <v/>
      </c>
      <c r="F2" s="5" t="n">
        <v>60000</v>
      </c>
      <c r="G2" s="5" t="n"/>
      <c r="H2">
        <f>IF(A2="","",IF(ROUND(SUMIF($A$2:$A$1000,A2,$F$2:$F$1000)-SUMIF($A$2:$A$1000,A2,$G$2:$G$1000),2)=0,"OK","Check"))</f>
        <v/>
      </c>
    </row>
    <row r="3">
      <c r="A3" s="4" t="inlineStr">
        <is>
          <t>J1</t>
        </is>
      </c>
      <c r="B3" s="4" t="inlineStr">
        <is>
          <t>2025-01-01</t>
        </is>
      </c>
      <c r="C3" s="4" t="inlineStr">
        <is>
          <t>Shares issued to the founders for cash</t>
        </is>
      </c>
      <c r="D3" s="4" t="n">
        <v>3000</v>
      </c>
      <c r="E3">
        <f>IFERROR(VLOOKUP(D3,Accounts!$A$2:$B$200,2,FALSE),"Unknown account")</f>
        <v/>
      </c>
      <c r="F3" s="5" t="n"/>
      <c r="G3" s="5" t="n">
        <v>60000</v>
      </c>
      <c r="H3">
        <f>IF(A3="","",IF(ROUND(SUMIF($A$2:$A$1000,A3,$F$2:$F$1000)-SUMIF($A$2:$A$1000,A3,$G$2:$G$1000),2)=0,"OK","Check"))</f>
        <v/>
      </c>
    </row>
    <row r="4">
      <c r="A4" s="4" t="inlineStr">
        <is>
          <t>J2</t>
        </is>
      </c>
      <c r="B4" s="4" t="inlineStr">
        <is>
          <t>2025-01-02</t>
        </is>
      </c>
      <c r="C4" s="4" t="inlineStr">
        <is>
          <t>Five-year bank loan received</t>
        </is>
      </c>
      <c r="D4" s="4" t="n">
        <v>1000</v>
      </c>
      <c r="E4">
        <f>IFERROR(VLOOKUP(D4,Accounts!$A$2:$B$200,2,FALSE),"Unknown account")</f>
        <v/>
      </c>
      <c r="F4" s="5" t="n">
        <v>40000</v>
      </c>
      <c r="G4" s="5" t="n"/>
      <c r="H4">
        <f>IF(A4="","",IF(ROUND(SUMIF($A$2:$A$1000,A4,$F$2:$F$1000)-SUMIF($A$2:$A$1000,A4,$G$2:$G$1000),2)=0,"OK","Check"))</f>
        <v/>
      </c>
    </row>
    <row r="5">
      <c r="A5" s="4" t="inlineStr">
        <is>
          <t>J2</t>
        </is>
      </c>
      <c r="B5" s="4" t="inlineStr">
        <is>
          <t>2025-01-02</t>
        </is>
      </c>
      <c r="C5" s="4" t="inlineStr">
        <is>
          <t>Five-year bank loan received</t>
        </is>
      </c>
      <c r="D5" s="4" t="n">
        <v>2500</v>
      </c>
      <c r="E5">
        <f>IFERROR(VLOOKUP(D5,Accounts!$A$2:$B$200,2,FALSE),"Unknown account")</f>
        <v/>
      </c>
      <c r="F5" s="5" t="n"/>
      <c r="G5" s="5" t="n">
        <v>40000</v>
      </c>
      <c r="H5">
        <f>IF(A5="","",IF(ROUND(SUMIF($A$2:$A$1000,A5,$F$2:$F$1000)-SUMIF($A$2:$A$1000,A5,$G$2:$G$1000),2)=0,"OK","Check"))</f>
        <v/>
      </c>
    </row>
    <row r="6">
      <c r="A6" s="4" t="inlineStr">
        <is>
          <t>J3</t>
        </is>
      </c>
      <c r="B6" s="4" t="inlineStr">
        <is>
          <t>2025-01-03</t>
        </is>
      </c>
      <c r="C6" s="4" t="inlineStr">
        <is>
          <t>Espresso machine, grinders and fit-out bought for cash</t>
        </is>
      </c>
      <c r="D6" s="4" t="n">
        <v>1500</v>
      </c>
      <c r="E6">
        <f>IFERROR(VLOOKUP(D6,Accounts!$A$2:$B$200,2,FALSE),"Unknown account")</f>
        <v/>
      </c>
      <c r="F6" s="5" t="n">
        <v>72000</v>
      </c>
      <c r="G6" s="5" t="n"/>
      <c r="H6">
        <f>IF(A6="","",IF(ROUND(SUMIF($A$2:$A$1000,A6,$F$2:$F$1000)-SUMIF($A$2:$A$1000,A6,$G$2:$G$1000),2)=0,"OK","Check"))</f>
        <v/>
      </c>
    </row>
    <row r="7">
      <c r="A7" s="4" t="inlineStr">
        <is>
          <t>J3</t>
        </is>
      </c>
      <c r="B7" s="4" t="inlineStr">
        <is>
          <t>2025-01-03</t>
        </is>
      </c>
      <c r="C7" s="4" t="inlineStr">
        <is>
          <t>Espresso machine, grinders and fit-out bought for cash</t>
        </is>
      </c>
      <c r="D7" s="4" t="n">
        <v>1000</v>
      </c>
      <c r="E7">
        <f>IFERROR(VLOOKUP(D7,Accounts!$A$2:$B$200,2,FALSE),"Unknown account")</f>
        <v/>
      </c>
      <c r="F7" s="5" t="n"/>
      <c r="G7" s="5" t="n">
        <v>72000</v>
      </c>
      <c r="H7">
        <f>IF(A7="","",IF(ROUND(SUMIF($A$2:$A$1000,A7,$F$2:$F$1000)-SUMIF($A$2:$A$1000,A7,$G$2:$G$1000),2)=0,"OK","Check"))</f>
        <v/>
      </c>
    </row>
    <row r="8">
      <c r="A8" s="4" t="inlineStr">
        <is>
          <t>J4</t>
        </is>
      </c>
      <c r="B8" s="4" t="inlineStr">
        <is>
          <t>2025 (summary)</t>
        </is>
      </c>
      <c r="C8" s="4" t="inlineStr">
        <is>
          <t>Coffee, milk, food and cups bought on credit</t>
        </is>
      </c>
      <c r="D8" s="4" t="n">
        <v>1200</v>
      </c>
      <c r="E8">
        <f>IFERROR(VLOOKUP(D8,Accounts!$A$2:$B$200,2,FALSE),"Unknown account")</f>
        <v/>
      </c>
      <c r="F8" s="5" t="n">
        <v>98000</v>
      </c>
      <c r="G8" s="5" t="n"/>
      <c r="H8">
        <f>IF(A8="","",IF(ROUND(SUMIF($A$2:$A$1000,A8,$F$2:$F$1000)-SUMIF($A$2:$A$1000,A8,$G$2:$G$1000),2)=0,"OK","Check"))</f>
        <v/>
      </c>
    </row>
    <row r="9">
      <c r="A9" s="4" t="inlineStr">
        <is>
          <t>J4</t>
        </is>
      </c>
      <c r="B9" s="4" t="inlineStr">
        <is>
          <t>2025 (summary)</t>
        </is>
      </c>
      <c r="C9" s="4" t="inlineStr">
        <is>
          <t>Coffee, milk, food and cups bought on credit</t>
        </is>
      </c>
      <c r="D9" s="4" t="n">
        <v>2000</v>
      </c>
      <c r="E9">
        <f>IFERROR(VLOOKUP(D9,Accounts!$A$2:$B$200,2,FALSE),"Unknown account")</f>
        <v/>
      </c>
      <c r="F9" s="5" t="n"/>
      <c r="G9" s="5" t="n">
        <v>98000</v>
      </c>
      <c r="H9">
        <f>IF(A9="","",IF(ROUND(SUMIF($A$2:$A$1000,A9,$F$2:$F$1000)-SUMIF($A$2:$A$1000,A9,$G$2:$G$1000),2)=0,"OK","Check"))</f>
        <v/>
      </c>
    </row>
    <row r="10">
      <c r="A10" s="4" t="inlineStr">
        <is>
          <t>J5</t>
        </is>
      </c>
      <c r="B10" s="4" t="inlineStr">
        <is>
          <t>2025 (summary)</t>
        </is>
      </c>
      <c r="C10" s="4" t="inlineStr">
        <is>
          <t>Payments to suppliers</t>
        </is>
      </c>
      <c r="D10" s="4" t="n">
        <v>2000</v>
      </c>
      <c r="E10">
        <f>IFERROR(VLOOKUP(D10,Accounts!$A$2:$B$200,2,FALSE),"Unknown account")</f>
        <v/>
      </c>
      <c r="F10" s="5" t="n">
        <v>89000</v>
      </c>
      <c r="G10" s="5" t="n"/>
      <c r="H10">
        <f>IF(A10="","",IF(ROUND(SUMIF($A$2:$A$1000,A10,$F$2:$F$1000)-SUMIF($A$2:$A$1000,A10,$G$2:$G$1000),2)=0,"OK","Check"))</f>
        <v/>
      </c>
    </row>
    <row r="11">
      <c r="A11" s="4" t="inlineStr">
        <is>
          <t>J5</t>
        </is>
      </c>
      <c r="B11" s="4" t="inlineStr">
        <is>
          <t>2025 (summary)</t>
        </is>
      </c>
      <c r="C11" s="4" t="inlineStr">
        <is>
          <t>Payments to suppliers</t>
        </is>
      </c>
      <c r="D11" s="4" t="n">
        <v>1000</v>
      </c>
      <c r="E11">
        <f>IFERROR(VLOOKUP(D11,Accounts!$A$2:$B$200,2,FALSE),"Unknown account")</f>
        <v/>
      </c>
      <c r="F11" s="5" t="n"/>
      <c r="G11" s="5" t="n">
        <v>89000</v>
      </c>
      <c r="H11">
        <f>IF(A11="","",IF(ROUND(SUMIF($A$2:$A$1000,A11,$F$2:$F$1000)-SUMIF($A$2:$A$1000,A11,$G$2:$G$1000),2)=0,"OK","Check"))</f>
        <v/>
      </c>
    </row>
    <row r="12">
      <c r="A12" s="4" t="inlineStr">
        <is>
          <t>J6</t>
        </is>
      </c>
      <c r="B12" s="4" t="inlineStr">
        <is>
          <t>2025 (summary)</t>
        </is>
      </c>
      <c r="C12" s="4" t="inlineStr">
        <is>
          <t>Counter sales, cash and card</t>
        </is>
      </c>
      <c r="D12" s="4" t="n">
        <v>1000</v>
      </c>
      <c r="E12">
        <f>IFERROR(VLOOKUP(D12,Accounts!$A$2:$B$200,2,FALSE),"Unknown account")</f>
        <v/>
      </c>
      <c r="F12" s="5" t="n">
        <v>292800</v>
      </c>
      <c r="G12" s="5" t="n"/>
      <c r="H12">
        <f>IF(A12="","",IF(ROUND(SUMIF($A$2:$A$1000,A12,$F$2:$F$1000)-SUMIF($A$2:$A$1000,A12,$G$2:$G$1000),2)=0,"OK","Check"))</f>
        <v/>
      </c>
    </row>
    <row r="13">
      <c r="A13" s="4" t="inlineStr">
        <is>
          <t>J6</t>
        </is>
      </c>
      <c r="B13" s="4" t="inlineStr">
        <is>
          <t>2025 (summary)</t>
        </is>
      </c>
      <c r="C13" s="4" t="inlineStr">
        <is>
          <t>Counter sales, cash and card</t>
        </is>
      </c>
      <c r="D13" s="4" t="n">
        <v>4000</v>
      </c>
      <c r="E13">
        <f>IFERROR(VLOOKUP(D13,Accounts!$A$2:$B$200,2,FALSE),"Unknown account")</f>
        <v/>
      </c>
      <c r="F13" s="5" t="n"/>
      <c r="G13" s="5" t="n">
        <v>292800</v>
      </c>
      <c r="H13">
        <f>IF(A13="","",IF(ROUND(SUMIF($A$2:$A$1000,A13,$F$2:$F$1000)-SUMIF($A$2:$A$1000,A13,$G$2:$G$1000),2)=0,"OK","Check"))</f>
        <v/>
      </c>
    </row>
    <row r="14">
      <c r="A14" s="4" t="inlineStr">
        <is>
          <t>J7</t>
        </is>
      </c>
      <c r="B14" s="4" t="inlineStr">
        <is>
          <t>2025 (summary)</t>
        </is>
      </c>
      <c r="C14" s="4" t="inlineStr">
        <is>
          <t>Gift cards sold</t>
        </is>
      </c>
      <c r="D14" s="4" t="n">
        <v>1000</v>
      </c>
      <c r="E14">
        <f>IFERROR(VLOOKUP(D14,Accounts!$A$2:$B$200,2,FALSE),"Unknown account")</f>
        <v/>
      </c>
      <c r="F14" s="5" t="n">
        <v>5000</v>
      </c>
      <c r="G14" s="5" t="n"/>
      <c r="H14">
        <f>IF(A14="","",IF(ROUND(SUMIF($A$2:$A$1000,A14,$F$2:$F$1000)-SUMIF($A$2:$A$1000,A14,$G$2:$G$1000),2)=0,"OK","Check"))</f>
        <v/>
      </c>
    </row>
    <row r="15">
      <c r="A15" s="4" t="inlineStr">
        <is>
          <t>J7</t>
        </is>
      </c>
      <c r="B15" s="4" t="inlineStr">
        <is>
          <t>2025 (summary)</t>
        </is>
      </c>
      <c r="C15" s="4" t="inlineStr">
        <is>
          <t>Gift cards sold</t>
        </is>
      </c>
      <c r="D15" s="4" t="n">
        <v>2200</v>
      </c>
      <c r="E15">
        <f>IFERROR(VLOOKUP(D15,Accounts!$A$2:$B$200,2,FALSE),"Unknown account")</f>
        <v/>
      </c>
      <c r="F15" s="5" t="n"/>
      <c r="G15" s="5" t="n">
        <v>5000</v>
      </c>
      <c r="H15">
        <f>IF(A15="","",IF(ROUND(SUMIF($A$2:$A$1000,A15,$F$2:$F$1000)-SUMIF($A$2:$A$1000,A15,$G$2:$G$1000),2)=0,"OK","Check"))</f>
        <v/>
      </c>
    </row>
    <row r="16">
      <c r="A16" s="4" t="inlineStr">
        <is>
          <t>J8</t>
        </is>
      </c>
      <c r="B16" s="4" t="inlineStr">
        <is>
          <t>2025 (summary)</t>
        </is>
      </c>
      <c r="C16" s="4" t="inlineStr">
        <is>
          <t>Gift cards redeemed for drinks and food</t>
        </is>
      </c>
      <c r="D16" s="4" t="n">
        <v>2200</v>
      </c>
      <c r="E16">
        <f>IFERROR(VLOOKUP(D16,Accounts!$A$2:$B$200,2,FALSE),"Unknown account")</f>
        <v/>
      </c>
      <c r="F16" s="5" t="n">
        <v>3200</v>
      </c>
      <c r="G16" s="5" t="n"/>
      <c r="H16">
        <f>IF(A16="","",IF(ROUND(SUMIF($A$2:$A$1000,A16,$F$2:$F$1000)-SUMIF($A$2:$A$1000,A16,$G$2:$G$1000),2)=0,"OK","Check"))</f>
        <v/>
      </c>
    </row>
    <row r="17">
      <c r="A17" s="4" t="inlineStr">
        <is>
          <t>J8</t>
        </is>
      </c>
      <c r="B17" s="4" t="inlineStr">
        <is>
          <t>2025 (summary)</t>
        </is>
      </c>
      <c r="C17" s="4" t="inlineStr">
        <is>
          <t>Gift cards redeemed for drinks and food</t>
        </is>
      </c>
      <c r="D17" s="4" t="n">
        <v>4000</v>
      </c>
      <c r="E17">
        <f>IFERROR(VLOOKUP(D17,Accounts!$A$2:$B$200,2,FALSE),"Unknown account")</f>
        <v/>
      </c>
      <c r="F17" s="5" t="n"/>
      <c r="G17" s="5" t="n">
        <v>3200</v>
      </c>
      <c r="H17">
        <f>IF(A17="","",IF(ROUND(SUMIF($A$2:$A$1000,A17,$F$2:$F$1000)-SUMIF($A$2:$A$1000,A17,$G$2:$G$1000),2)=0,"OK","Check"))</f>
        <v/>
      </c>
    </row>
    <row r="18">
      <c r="A18" s="4" t="inlineStr">
        <is>
          <t>J9</t>
        </is>
      </c>
      <c r="B18" s="4" t="inlineStr">
        <is>
          <t>2025 (summary)</t>
        </is>
      </c>
      <c r="C18" s="4" t="inlineStr">
        <is>
          <t>Catering orders invoiced on 30-day terms</t>
        </is>
      </c>
      <c r="D18" s="4" t="n">
        <v>1100</v>
      </c>
      <c r="E18">
        <f>IFERROR(VLOOKUP(D18,Accounts!$A$2:$B$200,2,FALSE),"Unknown account")</f>
        <v/>
      </c>
      <c r="F18" s="5" t="n">
        <v>14000</v>
      </c>
      <c r="G18" s="5" t="n"/>
      <c r="H18">
        <f>IF(A18="","",IF(ROUND(SUMIF($A$2:$A$1000,A18,$F$2:$F$1000)-SUMIF($A$2:$A$1000,A18,$G$2:$G$1000),2)=0,"OK","Check"))</f>
        <v/>
      </c>
    </row>
    <row r="19">
      <c r="A19" s="4" t="inlineStr">
        <is>
          <t>J9</t>
        </is>
      </c>
      <c r="B19" s="4" t="inlineStr">
        <is>
          <t>2025 (summary)</t>
        </is>
      </c>
      <c r="C19" s="4" t="inlineStr">
        <is>
          <t>Catering orders invoiced on 30-day terms</t>
        </is>
      </c>
      <c r="D19" s="4" t="n">
        <v>4100</v>
      </c>
      <c r="E19">
        <f>IFERROR(VLOOKUP(D19,Accounts!$A$2:$B$200,2,FALSE),"Unknown account")</f>
        <v/>
      </c>
      <c r="F19" s="5" t="n"/>
      <c r="G19" s="5" t="n">
        <v>14000</v>
      </c>
      <c r="H19">
        <f>IF(A19="","",IF(ROUND(SUMIF($A$2:$A$1000,A19,$F$2:$F$1000)-SUMIF($A$2:$A$1000,A19,$G$2:$G$1000),2)=0,"OK","Check"))</f>
        <v/>
      </c>
    </row>
    <row r="20">
      <c r="A20" s="4" t="inlineStr">
        <is>
          <t>J10</t>
        </is>
      </c>
      <c r="B20" s="4" t="inlineStr">
        <is>
          <t>2025 (summary)</t>
        </is>
      </c>
      <c r="C20" s="4" t="inlineStr">
        <is>
          <t>Catering invoices collected</t>
        </is>
      </c>
      <c r="D20" s="4" t="n">
        <v>1000</v>
      </c>
      <c r="E20">
        <f>IFERROR(VLOOKUP(D20,Accounts!$A$2:$B$200,2,FALSE),"Unknown account")</f>
        <v/>
      </c>
      <c r="F20" s="5" t="n">
        <v>10500</v>
      </c>
      <c r="G20" s="5" t="n"/>
      <c r="H20">
        <f>IF(A20="","",IF(ROUND(SUMIF($A$2:$A$1000,A20,$F$2:$F$1000)-SUMIF($A$2:$A$1000,A20,$G$2:$G$1000),2)=0,"OK","Check"))</f>
        <v/>
      </c>
    </row>
    <row r="21">
      <c r="A21" s="4" t="inlineStr">
        <is>
          <t>J10</t>
        </is>
      </c>
      <c r="B21" s="4" t="inlineStr">
        <is>
          <t>2025 (summary)</t>
        </is>
      </c>
      <c r="C21" s="4" t="inlineStr">
        <is>
          <t>Catering invoices collected</t>
        </is>
      </c>
      <c r="D21" s="4" t="n">
        <v>1100</v>
      </c>
      <c r="E21">
        <f>IFERROR(VLOOKUP(D21,Accounts!$A$2:$B$200,2,FALSE),"Unknown account")</f>
        <v/>
      </c>
      <c r="F21" s="5" t="n"/>
      <c r="G21" s="5" t="n">
        <v>10500</v>
      </c>
      <c r="H21">
        <f>IF(A21="","",IF(ROUND(SUMIF($A$2:$A$1000,A21,$F$2:$F$1000)-SUMIF($A$2:$A$1000,A21,$G$2:$G$1000),2)=0,"OK","Check"))</f>
        <v/>
      </c>
    </row>
    <row r="22">
      <c r="A22" s="4" t="inlineStr">
        <is>
          <t>J11</t>
        </is>
      </c>
      <c r="B22" s="4" t="inlineStr">
        <is>
          <t>2025 (summary)</t>
        </is>
      </c>
      <c r="C22" s="4" t="inlineStr">
        <is>
          <t>Wages paid</t>
        </is>
      </c>
      <c r="D22" s="4" t="n">
        <v>6000</v>
      </c>
      <c r="E22">
        <f>IFERROR(VLOOKUP(D22,Accounts!$A$2:$B$200,2,FALSE),"Unknown account")</f>
        <v/>
      </c>
      <c r="F22" s="5" t="n">
        <v>100000</v>
      </c>
      <c r="G22" s="5" t="n"/>
      <c r="H22">
        <f>IF(A22="","",IF(ROUND(SUMIF($A$2:$A$1000,A22,$F$2:$F$1000)-SUMIF($A$2:$A$1000,A22,$G$2:$G$1000),2)=0,"OK","Check"))</f>
        <v/>
      </c>
    </row>
    <row r="23">
      <c r="A23" s="4" t="inlineStr">
        <is>
          <t>J11</t>
        </is>
      </c>
      <c r="B23" s="4" t="inlineStr">
        <is>
          <t>2025 (summary)</t>
        </is>
      </c>
      <c r="C23" s="4" t="inlineStr">
        <is>
          <t>Wages paid</t>
        </is>
      </c>
      <c r="D23" s="4" t="n">
        <v>1000</v>
      </c>
      <c r="E23">
        <f>IFERROR(VLOOKUP(D23,Accounts!$A$2:$B$200,2,FALSE),"Unknown account")</f>
        <v/>
      </c>
      <c r="F23" s="5" t="n"/>
      <c r="G23" s="5" t="n">
        <v>100000</v>
      </c>
      <c r="H23">
        <f>IF(A23="","",IF(ROUND(SUMIF($A$2:$A$1000,A23,$F$2:$F$1000)-SUMIF($A$2:$A$1000,A23,$G$2:$G$1000),2)=0,"OK","Check"))</f>
        <v/>
      </c>
    </row>
    <row r="24">
      <c r="A24" s="4" t="inlineStr">
        <is>
          <t>J12</t>
        </is>
      </c>
      <c r="B24" s="4" t="inlineStr">
        <is>
          <t>2025 (summary)</t>
        </is>
      </c>
      <c r="C24" s="4" t="inlineStr">
        <is>
          <t>Rent paid, 13 cheques of 3,000</t>
        </is>
      </c>
      <c r="D24" s="4" t="n">
        <v>6100</v>
      </c>
      <c r="E24">
        <f>IFERROR(VLOOKUP(D24,Accounts!$A$2:$B$200,2,FALSE),"Unknown account")</f>
        <v/>
      </c>
      <c r="F24" s="5" t="n">
        <v>39000</v>
      </c>
      <c r="G24" s="5" t="n"/>
      <c r="H24">
        <f>IF(A24="","",IF(ROUND(SUMIF($A$2:$A$1000,A24,$F$2:$F$1000)-SUMIF($A$2:$A$1000,A24,$G$2:$G$1000),2)=0,"OK","Check"))</f>
        <v/>
      </c>
    </row>
    <row r="25">
      <c r="A25" s="4" t="inlineStr">
        <is>
          <t>J12</t>
        </is>
      </c>
      <c r="B25" s="4" t="inlineStr">
        <is>
          <t>2025 (summary)</t>
        </is>
      </c>
      <c r="C25" s="4" t="inlineStr">
        <is>
          <t>Rent paid, 13 cheques of 3,000</t>
        </is>
      </c>
      <c r="D25" s="4" t="n">
        <v>1000</v>
      </c>
      <c r="E25">
        <f>IFERROR(VLOOKUP(D25,Accounts!$A$2:$B$200,2,FALSE),"Unknown account")</f>
        <v/>
      </c>
      <c r="F25" s="5" t="n"/>
      <c r="G25" s="5" t="n">
        <v>39000</v>
      </c>
      <c r="H25">
        <f>IF(A25="","",IF(ROUND(SUMIF($A$2:$A$1000,A25,$F$2:$F$1000)-SUMIF($A$2:$A$1000,A25,$G$2:$G$1000),2)=0,"OK","Check"))</f>
        <v/>
      </c>
    </row>
    <row r="26">
      <c r="A26" s="4" t="inlineStr">
        <is>
          <t>J13</t>
        </is>
      </c>
      <c r="B26" s="4" t="inlineStr">
        <is>
          <t>2025 (summary)</t>
        </is>
      </c>
      <c r="C26" s="4" t="inlineStr">
        <is>
          <t>Utilities, repairs, software and supplies paid</t>
        </is>
      </c>
      <c r="D26" s="4" t="n">
        <v>6200</v>
      </c>
      <c r="E26">
        <f>IFERROR(VLOOKUP(D26,Accounts!$A$2:$B$200,2,FALSE),"Unknown account")</f>
        <v/>
      </c>
      <c r="F26" s="5" t="n">
        <v>20965</v>
      </c>
      <c r="G26" s="5" t="n"/>
      <c r="H26">
        <f>IF(A26="","",IF(ROUND(SUMIF($A$2:$A$1000,A26,$F$2:$F$1000)-SUMIF($A$2:$A$1000,A26,$G$2:$G$1000),2)=0,"OK","Check"))</f>
        <v/>
      </c>
    </row>
    <row r="27">
      <c r="A27" s="4" t="inlineStr">
        <is>
          <t>J13</t>
        </is>
      </c>
      <c r="B27" s="4" t="inlineStr">
        <is>
          <t>2025 (summary)</t>
        </is>
      </c>
      <c r="C27" s="4" t="inlineStr">
        <is>
          <t>Utilities, repairs, software and supplies paid</t>
        </is>
      </c>
      <c r="D27" s="4" t="n">
        <v>1000</v>
      </c>
      <c r="E27">
        <f>IFERROR(VLOOKUP(D27,Accounts!$A$2:$B$200,2,FALSE),"Unknown account")</f>
        <v/>
      </c>
      <c r="F27" s="5" t="n"/>
      <c r="G27" s="5" t="n">
        <v>20965</v>
      </c>
      <c r="H27">
        <f>IF(A27="","",IF(ROUND(SUMIF($A$2:$A$1000,A27,$F$2:$F$1000)-SUMIF($A$2:$A$1000,A27,$G$2:$G$1000),2)=0,"OK","Check"))</f>
        <v/>
      </c>
    </row>
    <row r="28">
      <c r="A28" s="4" t="inlineStr">
        <is>
          <t>J14</t>
        </is>
      </c>
      <c r="B28" s="4" t="inlineStr">
        <is>
          <t>2025 (summary)</t>
        </is>
      </c>
      <c r="C28" s="4" t="inlineStr">
        <is>
          <t>Card processing fees deducted by the processor</t>
        </is>
      </c>
      <c r="D28" s="4" t="n">
        <v>6300</v>
      </c>
      <c r="E28">
        <f>IFERROR(VLOOKUP(D28,Accounts!$A$2:$B$200,2,FALSE),"Unknown account")</f>
        <v/>
      </c>
      <c r="F28" s="5" t="n">
        <v>7400</v>
      </c>
      <c r="G28" s="5" t="n"/>
      <c r="H28">
        <f>IF(A28="","",IF(ROUND(SUMIF($A$2:$A$1000,A28,$F$2:$F$1000)-SUMIF($A$2:$A$1000,A28,$G$2:$G$1000),2)=0,"OK","Check"))</f>
        <v/>
      </c>
    </row>
    <row r="29">
      <c r="A29" s="4" t="inlineStr">
        <is>
          <t>J14</t>
        </is>
      </c>
      <c r="B29" s="4" t="inlineStr">
        <is>
          <t>2025 (summary)</t>
        </is>
      </c>
      <c r="C29" s="4" t="inlineStr">
        <is>
          <t>Card processing fees deducted by the processor</t>
        </is>
      </c>
      <c r="D29" s="4" t="n">
        <v>1000</v>
      </c>
      <c r="E29">
        <f>IFERROR(VLOOKUP(D29,Accounts!$A$2:$B$200,2,FALSE),"Unknown account")</f>
        <v/>
      </c>
      <c r="F29" s="5" t="n"/>
      <c r="G29" s="5" t="n">
        <v>7400</v>
      </c>
      <c r="H29">
        <f>IF(A29="","",IF(ROUND(SUMIF($A$2:$A$1000,A29,$F$2:$F$1000)-SUMIF($A$2:$A$1000,A29,$G$2:$G$1000),2)=0,"OK","Check"))</f>
        <v/>
      </c>
    </row>
    <row r="30">
      <c r="A30" s="4" t="inlineStr">
        <is>
          <t>J15</t>
        </is>
      </c>
      <c r="B30" s="4" t="inlineStr">
        <is>
          <t>2025-07-01</t>
        </is>
      </c>
      <c r="C30" s="4" t="inlineStr">
        <is>
          <t>Twelve-month insurance policy paid</t>
        </is>
      </c>
      <c r="D30" s="4" t="n">
        <v>1310</v>
      </c>
      <c r="E30">
        <f>IFERROR(VLOOKUP(D30,Accounts!$A$2:$B$200,2,FALSE),"Unknown account")</f>
        <v/>
      </c>
      <c r="F30" s="5" t="n">
        <v>4800</v>
      </c>
      <c r="G30" s="5" t="n"/>
      <c r="H30">
        <f>IF(A30="","",IF(ROUND(SUMIF($A$2:$A$1000,A30,$F$2:$F$1000)-SUMIF($A$2:$A$1000,A30,$G$2:$G$1000),2)=0,"OK","Check"))</f>
        <v/>
      </c>
    </row>
    <row r="31">
      <c r="A31" s="4" t="inlineStr">
        <is>
          <t>J15</t>
        </is>
      </c>
      <c r="B31" s="4" t="inlineStr">
        <is>
          <t>2025-07-01</t>
        </is>
      </c>
      <c r="C31" s="4" t="inlineStr">
        <is>
          <t>Twelve-month insurance policy paid</t>
        </is>
      </c>
      <c r="D31" s="4" t="n">
        <v>1000</v>
      </c>
      <c r="E31">
        <f>IFERROR(VLOOKUP(D31,Accounts!$A$2:$B$200,2,FALSE),"Unknown account")</f>
        <v/>
      </c>
      <c r="F31" s="5" t="n"/>
      <c r="G31" s="5" t="n">
        <v>4800</v>
      </c>
      <c r="H31">
        <f>IF(A31="","",IF(ROUND(SUMIF($A$2:$A$1000,A31,$F$2:$F$1000)-SUMIF($A$2:$A$1000,A31,$G$2:$G$1000),2)=0,"OK","Check"))</f>
        <v/>
      </c>
    </row>
    <row r="32">
      <c r="A32" s="4" t="inlineStr">
        <is>
          <t>J16</t>
        </is>
      </c>
      <c r="B32" s="4" t="inlineStr">
        <is>
          <t>2025 (summary)</t>
        </is>
      </c>
      <c r="C32" s="4" t="inlineStr">
        <is>
          <t>Loan interest paid</t>
        </is>
      </c>
      <c r="D32" s="4" t="n">
        <v>7000</v>
      </c>
      <c r="E32">
        <f>IFERROR(VLOOKUP(D32,Accounts!$A$2:$B$200,2,FALSE),"Unknown account")</f>
        <v/>
      </c>
      <c r="F32" s="5" t="n">
        <v>2520</v>
      </c>
      <c r="G32" s="5" t="n"/>
      <c r="H32">
        <f>IF(A32="","",IF(ROUND(SUMIF($A$2:$A$1000,A32,$F$2:$F$1000)-SUMIF($A$2:$A$1000,A32,$G$2:$G$1000),2)=0,"OK","Check"))</f>
        <v/>
      </c>
    </row>
    <row r="33">
      <c r="A33" s="4" t="inlineStr">
        <is>
          <t>J16</t>
        </is>
      </c>
      <c r="B33" s="4" t="inlineStr">
        <is>
          <t>2025 (summary)</t>
        </is>
      </c>
      <c r="C33" s="4" t="inlineStr">
        <is>
          <t>Loan interest paid</t>
        </is>
      </c>
      <c r="D33" s="4" t="n">
        <v>1000</v>
      </c>
      <c r="E33">
        <f>IFERROR(VLOOKUP(D33,Accounts!$A$2:$B$200,2,FALSE),"Unknown account")</f>
        <v/>
      </c>
      <c r="F33" s="5" t="n"/>
      <c r="G33" s="5" t="n">
        <v>2520</v>
      </c>
      <c r="H33">
        <f>IF(A33="","",IF(ROUND(SUMIF($A$2:$A$1000,A33,$F$2:$F$1000)-SUMIF($A$2:$A$1000,A33,$G$2:$G$1000),2)=0,"OK","Check"))</f>
        <v/>
      </c>
    </row>
    <row r="34">
      <c r="A34" s="4" t="inlineStr">
        <is>
          <t>J17</t>
        </is>
      </c>
      <c r="B34" s="4" t="inlineStr">
        <is>
          <t>2025 (summary)</t>
        </is>
      </c>
      <c r="C34" s="4" t="inlineStr">
        <is>
          <t>Loan principal repaid</t>
        </is>
      </c>
      <c r="D34" s="4" t="n">
        <v>2500</v>
      </c>
      <c r="E34">
        <f>IFERROR(VLOOKUP(D34,Accounts!$A$2:$B$200,2,FALSE),"Unknown account")</f>
        <v/>
      </c>
      <c r="F34" s="5" t="n">
        <v>8000</v>
      </c>
      <c r="G34" s="5" t="n"/>
      <c r="H34">
        <f>IF(A34="","",IF(ROUND(SUMIF($A$2:$A$1000,A34,$F$2:$F$1000)-SUMIF($A$2:$A$1000,A34,$G$2:$G$1000),2)=0,"OK","Check"))</f>
        <v/>
      </c>
    </row>
    <row r="35">
      <c r="A35" s="4" t="inlineStr">
        <is>
          <t>J17</t>
        </is>
      </c>
      <c r="B35" s="4" t="inlineStr">
        <is>
          <t>2025 (summary)</t>
        </is>
      </c>
      <c r="C35" s="4" t="inlineStr">
        <is>
          <t>Loan principal repaid</t>
        </is>
      </c>
      <c r="D35" s="4" t="n">
        <v>1000</v>
      </c>
      <c r="E35">
        <f>IFERROR(VLOOKUP(D35,Accounts!$A$2:$B$200,2,FALSE),"Unknown account")</f>
        <v/>
      </c>
      <c r="F35" s="5" t="n"/>
      <c r="G35" s="5" t="n">
        <v>8000</v>
      </c>
      <c r="H35">
        <f>IF(A35="","",IF(ROUND(SUMIF($A$2:$A$1000,A35,$F$2:$F$1000)-SUMIF($A$2:$A$1000,A35,$G$2:$G$1000),2)=0,"OK","Check"))</f>
        <v/>
      </c>
    </row>
    <row r="36">
      <c r="A36" s="4" t="inlineStr">
        <is>
          <t>J18</t>
        </is>
      </c>
      <c r="B36" s="4" t="inlineStr">
        <is>
          <t>2025-12-15</t>
        </is>
      </c>
      <c r="C36" s="4" t="inlineStr">
        <is>
          <t>Dividend paid to shareholders</t>
        </is>
      </c>
      <c r="D36" s="4" t="n">
        <v>3200</v>
      </c>
      <c r="E36">
        <f>IFERROR(VLOOKUP(D36,Accounts!$A$2:$B$200,2,FALSE),"Unknown account")</f>
        <v/>
      </c>
      <c r="F36" s="5" t="n">
        <v>6000</v>
      </c>
      <c r="G36" s="5" t="n"/>
      <c r="H36">
        <f>IF(A36="","",IF(ROUND(SUMIF($A$2:$A$1000,A36,$F$2:$F$1000)-SUMIF($A$2:$A$1000,A36,$G$2:$G$1000),2)=0,"OK","Check"))</f>
        <v/>
      </c>
    </row>
    <row r="37">
      <c r="A37" s="4" t="inlineStr">
        <is>
          <t>J18</t>
        </is>
      </c>
      <c r="B37" s="4" t="inlineStr">
        <is>
          <t>2025-12-15</t>
        </is>
      </c>
      <c r="C37" s="4" t="inlineStr">
        <is>
          <t>Dividend paid to shareholders</t>
        </is>
      </c>
      <c r="D37" s="4" t="n">
        <v>1000</v>
      </c>
      <c r="E37">
        <f>IFERROR(VLOOKUP(D37,Accounts!$A$2:$B$200,2,FALSE),"Unknown account")</f>
        <v/>
      </c>
      <c r="F37" s="5" t="n"/>
      <c r="G37" s="5" t="n">
        <v>6000</v>
      </c>
      <c r="H37">
        <f>IF(A37="","",IF(ROUND(SUMIF($A$2:$A$1000,A37,$F$2:$F$1000)-SUMIF($A$2:$A$1000,A37,$G$2:$G$1000),2)=0,"OK","Check"))</f>
        <v/>
      </c>
    </row>
    <row r="39">
      <c r="C39" s="6" t="inlineStr">
        <is>
          <t>Insert new rows above this line so the totals include them.</t>
        </is>
      </c>
      <c r="E39" s="7" t="inlineStr">
        <is>
          <t>Totals</t>
        </is>
      </c>
      <c r="F39" s="8">
        <f>SUM(F2:F37)</f>
        <v/>
      </c>
      <c r="G39" s="8">
        <f>SUM(G2:G37)</f>
        <v/>
      </c>
    </row>
  </sheetData>
  <conditionalFormatting sqref="H2:H1000">
    <cfRule type="cellIs" priority="1" operator="equal" dxfId="0">
      <formula>"Check"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4" customWidth="1" min="3" max="3"/>
    <col width="14" customWidth="1" min="4" max="4"/>
  </cols>
  <sheetData>
    <row r="1">
      <c r="A1" s="1" t="inlineStr">
        <is>
          <t>Trial balance</t>
        </is>
      </c>
    </row>
    <row r="2">
      <c r="A2" s="6" t="inlineStr">
        <is>
          <t>Built from the Journal sheet. Accounts with no activity show dashes.</t>
        </is>
      </c>
    </row>
    <row r="4">
      <c r="A4" s="3" t="inlineStr">
        <is>
          <t>Number</t>
        </is>
      </c>
      <c r="B4" s="3" t="inlineStr">
        <is>
          <t>Name</t>
        </is>
      </c>
      <c r="C4" s="3" t="inlineStr">
        <is>
          <t>Debit</t>
        </is>
      </c>
      <c r="D4" s="3" t="inlineStr">
        <is>
          <t>Credit</t>
        </is>
      </c>
    </row>
    <row r="5">
      <c r="A5">
        <f>Accounts!A2</f>
        <v/>
      </c>
      <c r="B5">
        <f>Accounts!B2</f>
        <v/>
      </c>
      <c r="C5" s="9">
        <f>MAX((SUMIF(Journal!$D$2:$D$1000,A5,Journal!$F$2:$F$1000)-SUMIF(Journal!$D$2:$D$1000,A5,Journal!$G$2:$G$1000)),0)</f>
        <v/>
      </c>
      <c r="D5" s="9">
        <f>MAX(-(SUMIF(Journal!$D$2:$D$1000,A5,Journal!$F$2:$F$1000)-SUMIF(Journal!$D$2:$D$1000,A5,Journal!$G$2:$G$1000)),0)</f>
        <v/>
      </c>
    </row>
    <row r="6">
      <c r="A6">
        <f>Accounts!A3</f>
        <v/>
      </c>
      <c r="B6">
        <f>Accounts!B3</f>
        <v/>
      </c>
      <c r="C6" s="9">
        <f>MAX((SUMIF(Journal!$D$2:$D$1000,A6,Journal!$F$2:$F$1000)-SUMIF(Journal!$D$2:$D$1000,A6,Journal!$G$2:$G$1000)),0)</f>
        <v/>
      </c>
      <c r="D6" s="9">
        <f>MAX(-(SUMIF(Journal!$D$2:$D$1000,A6,Journal!$F$2:$F$1000)-SUMIF(Journal!$D$2:$D$1000,A6,Journal!$G$2:$G$1000)),0)</f>
        <v/>
      </c>
    </row>
    <row r="7">
      <c r="A7">
        <f>Accounts!A4</f>
        <v/>
      </c>
      <c r="B7">
        <f>Accounts!B4</f>
        <v/>
      </c>
      <c r="C7" s="9">
        <f>MAX((SUMIF(Journal!$D$2:$D$1000,A7,Journal!$F$2:$F$1000)-SUMIF(Journal!$D$2:$D$1000,A7,Journal!$G$2:$G$1000)),0)</f>
        <v/>
      </c>
      <c r="D7" s="9">
        <f>MAX(-(SUMIF(Journal!$D$2:$D$1000,A7,Journal!$F$2:$F$1000)-SUMIF(Journal!$D$2:$D$1000,A7,Journal!$G$2:$G$1000)),0)</f>
        <v/>
      </c>
    </row>
    <row r="8">
      <c r="A8">
        <f>Accounts!A5</f>
        <v/>
      </c>
      <c r="B8">
        <f>Accounts!B5</f>
        <v/>
      </c>
      <c r="C8" s="9">
        <f>MAX((SUMIF(Journal!$D$2:$D$1000,A8,Journal!$F$2:$F$1000)-SUMIF(Journal!$D$2:$D$1000,A8,Journal!$G$2:$G$1000)),0)</f>
        <v/>
      </c>
      <c r="D8" s="9">
        <f>MAX(-(SUMIF(Journal!$D$2:$D$1000,A8,Journal!$F$2:$F$1000)-SUMIF(Journal!$D$2:$D$1000,A8,Journal!$G$2:$G$1000)),0)</f>
        <v/>
      </c>
    </row>
    <row r="9">
      <c r="A9">
        <f>Accounts!A6</f>
        <v/>
      </c>
      <c r="B9">
        <f>Accounts!B6</f>
        <v/>
      </c>
      <c r="C9" s="9">
        <f>MAX((SUMIF(Journal!$D$2:$D$1000,A9,Journal!$F$2:$F$1000)-SUMIF(Journal!$D$2:$D$1000,A9,Journal!$G$2:$G$1000)),0)</f>
        <v/>
      </c>
      <c r="D9" s="9">
        <f>MAX(-(SUMIF(Journal!$D$2:$D$1000,A9,Journal!$F$2:$F$1000)-SUMIF(Journal!$D$2:$D$1000,A9,Journal!$G$2:$G$1000)),0)</f>
        <v/>
      </c>
    </row>
    <row r="10">
      <c r="A10">
        <f>Accounts!A7</f>
        <v/>
      </c>
      <c r="B10">
        <f>Accounts!B7</f>
        <v/>
      </c>
      <c r="C10" s="9">
        <f>MAX((SUMIF(Journal!$D$2:$D$1000,A10,Journal!$F$2:$F$1000)-SUMIF(Journal!$D$2:$D$1000,A10,Journal!$G$2:$G$1000)),0)</f>
        <v/>
      </c>
      <c r="D10" s="9">
        <f>MAX(-(SUMIF(Journal!$D$2:$D$1000,A10,Journal!$F$2:$F$1000)-SUMIF(Journal!$D$2:$D$1000,A10,Journal!$G$2:$G$1000)),0)</f>
        <v/>
      </c>
    </row>
    <row r="11">
      <c r="A11">
        <f>Accounts!A8</f>
        <v/>
      </c>
      <c r="B11">
        <f>Accounts!B8</f>
        <v/>
      </c>
      <c r="C11" s="9">
        <f>MAX((SUMIF(Journal!$D$2:$D$1000,A11,Journal!$F$2:$F$1000)-SUMIF(Journal!$D$2:$D$1000,A11,Journal!$G$2:$G$1000)),0)</f>
        <v/>
      </c>
      <c r="D11" s="9">
        <f>MAX(-(SUMIF(Journal!$D$2:$D$1000,A11,Journal!$F$2:$F$1000)-SUMIF(Journal!$D$2:$D$1000,A11,Journal!$G$2:$G$1000)),0)</f>
        <v/>
      </c>
    </row>
    <row r="12">
      <c r="A12">
        <f>Accounts!A9</f>
        <v/>
      </c>
      <c r="B12">
        <f>Accounts!B9</f>
        <v/>
      </c>
      <c r="C12" s="9">
        <f>MAX((SUMIF(Journal!$D$2:$D$1000,A12,Journal!$F$2:$F$1000)-SUMIF(Journal!$D$2:$D$1000,A12,Journal!$G$2:$G$1000)),0)</f>
        <v/>
      </c>
      <c r="D12" s="9">
        <f>MAX(-(SUMIF(Journal!$D$2:$D$1000,A12,Journal!$F$2:$F$1000)-SUMIF(Journal!$D$2:$D$1000,A12,Journal!$G$2:$G$1000)),0)</f>
        <v/>
      </c>
    </row>
    <row r="13">
      <c r="A13">
        <f>Accounts!A10</f>
        <v/>
      </c>
      <c r="B13">
        <f>Accounts!B10</f>
        <v/>
      </c>
      <c r="C13" s="9">
        <f>MAX((SUMIF(Journal!$D$2:$D$1000,A13,Journal!$F$2:$F$1000)-SUMIF(Journal!$D$2:$D$1000,A13,Journal!$G$2:$G$1000)),0)</f>
        <v/>
      </c>
      <c r="D13" s="9">
        <f>MAX(-(SUMIF(Journal!$D$2:$D$1000,A13,Journal!$F$2:$F$1000)-SUMIF(Journal!$D$2:$D$1000,A13,Journal!$G$2:$G$1000)),0)</f>
        <v/>
      </c>
    </row>
    <row r="14">
      <c r="A14">
        <f>Accounts!A11</f>
        <v/>
      </c>
      <c r="B14">
        <f>Accounts!B11</f>
        <v/>
      </c>
      <c r="C14" s="9">
        <f>MAX((SUMIF(Journal!$D$2:$D$1000,A14,Journal!$F$2:$F$1000)-SUMIF(Journal!$D$2:$D$1000,A14,Journal!$G$2:$G$1000)),0)</f>
        <v/>
      </c>
      <c r="D14" s="9">
        <f>MAX(-(SUMIF(Journal!$D$2:$D$1000,A14,Journal!$F$2:$F$1000)-SUMIF(Journal!$D$2:$D$1000,A14,Journal!$G$2:$G$1000)),0)</f>
        <v/>
      </c>
    </row>
    <row r="15">
      <c r="A15">
        <f>Accounts!A12</f>
        <v/>
      </c>
      <c r="B15">
        <f>Accounts!B12</f>
        <v/>
      </c>
      <c r="C15" s="9">
        <f>MAX((SUMIF(Journal!$D$2:$D$1000,A15,Journal!$F$2:$F$1000)-SUMIF(Journal!$D$2:$D$1000,A15,Journal!$G$2:$G$1000)),0)</f>
        <v/>
      </c>
      <c r="D15" s="9">
        <f>MAX(-(SUMIF(Journal!$D$2:$D$1000,A15,Journal!$F$2:$F$1000)-SUMIF(Journal!$D$2:$D$1000,A15,Journal!$G$2:$G$1000)),0)</f>
        <v/>
      </c>
    </row>
    <row r="16">
      <c r="A16">
        <f>Accounts!A13</f>
        <v/>
      </c>
      <c r="B16">
        <f>Accounts!B13</f>
        <v/>
      </c>
      <c r="C16" s="9">
        <f>MAX((SUMIF(Journal!$D$2:$D$1000,A16,Journal!$F$2:$F$1000)-SUMIF(Journal!$D$2:$D$1000,A16,Journal!$G$2:$G$1000)),0)</f>
        <v/>
      </c>
      <c r="D16" s="9">
        <f>MAX(-(SUMIF(Journal!$D$2:$D$1000,A16,Journal!$F$2:$F$1000)-SUMIF(Journal!$D$2:$D$1000,A16,Journal!$G$2:$G$1000)),0)</f>
        <v/>
      </c>
    </row>
    <row r="17">
      <c r="A17">
        <f>Accounts!A14</f>
        <v/>
      </c>
      <c r="B17">
        <f>Accounts!B14</f>
        <v/>
      </c>
      <c r="C17" s="9">
        <f>MAX((SUMIF(Journal!$D$2:$D$1000,A17,Journal!$F$2:$F$1000)-SUMIF(Journal!$D$2:$D$1000,A17,Journal!$G$2:$G$1000)),0)</f>
        <v/>
      </c>
      <c r="D17" s="9">
        <f>MAX(-(SUMIF(Journal!$D$2:$D$1000,A17,Journal!$F$2:$F$1000)-SUMIF(Journal!$D$2:$D$1000,A17,Journal!$G$2:$G$1000)),0)</f>
        <v/>
      </c>
    </row>
    <row r="18">
      <c r="A18">
        <f>Accounts!A15</f>
        <v/>
      </c>
      <c r="B18">
        <f>Accounts!B15</f>
        <v/>
      </c>
      <c r="C18" s="9">
        <f>MAX((SUMIF(Journal!$D$2:$D$1000,A18,Journal!$F$2:$F$1000)-SUMIF(Journal!$D$2:$D$1000,A18,Journal!$G$2:$G$1000)),0)</f>
        <v/>
      </c>
      <c r="D18" s="9">
        <f>MAX(-(SUMIF(Journal!$D$2:$D$1000,A18,Journal!$F$2:$F$1000)-SUMIF(Journal!$D$2:$D$1000,A18,Journal!$G$2:$G$1000)),0)</f>
        <v/>
      </c>
    </row>
    <row r="19">
      <c r="A19">
        <f>Accounts!A16</f>
        <v/>
      </c>
      <c r="B19">
        <f>Accounts!B16</f>
        <v/>
      </c>
      <c r="C19" s="9">
        <f>MAX((SUMIF(Journal!$D$2:$D$1000,A19,Journal!$F$2:$F$1000)-SUMIF(Journal!$D$2:$D$1000,A19,Journal!$G$2:$G$1000)),0)</f>
        <v/>
      </c>
      <c r="D19" s="9">
        <f>MAX(-(SUMIF(Journal!$D$2:$D$1000,A19,Journal!$F$2:$F$1000)-SUMIF(Journal!$D$2:$D$1000,A19,Journal!$G$2:$G$1000)),0)</f>
        <v/>
      </c>
    </row>
    <row r="20">
      <c r="A20">
        <f>Accounts!A17</f>
        <v/>
      </c>
      <c r="B20">
        <f>Accounts!B17</f>
        <v/>
      </c>
      <c r="C20" s="9">
        <f>MAX((SUMIF(Journal!$D$2:$D$1000,A20,Journal!$F$2:$F$1000)-SUMIF(Journal!$D$2:$D$1000,A20,Journal!$G$2:$G$1000)),0)</f>
        <v/>
      </c>
      <c r="D20" s="9">
        <f>MAX(-(SUMIF(Journal!$D$2:$D$1000,A20,Journal!$F$2:$F$1000)-SUMIF(Journal!$D$2:$D$1000,A20,Journal!$G$2:$G$1000)),0)</f>
        <v/>
      </c>
    </row>
    <row r="21">
      <c r="A21">
        <f>Accounts!A18</f>
        <v/>
      </c>
      <c r="B21">
        <f>Accounts!B18</f>
        <v/>
      </c>
      <c r="C21" s="9">
        <f>MAX((SUMIF(Journal!$D$2:$D$1000,A21,Journal!$F$2:$F$1000)-SUMIF(Journal!$D$2:$D$1000,A21,Journal!$G$2:$G$1000)),0)</f>
        <v/>
      </c>
      <c r="D21" s="9">
        <f>MAX(-(SUMIF(Journal!$D$2:$D$1000,A21,Journal!$F$2:$F$1000)-SUMIF(Journal!$D$2:$D$1000,A21,Journal!$G$2:$G$1000)),0)</f>
        <v/>
      </c>
    </row>
    <row r="22">
      <c r="A22">
        <f>Accounts!A19</f>
        <v/>
      </c>
      <c r="B22">
        <f>Accounts!B19</f>
        <v/>
      </c>
      <c r="C22" s="9">
        <f>MAX((SUMIF(Journal!$D$2:$D$1000,A22,Journal!$F$2:$F$1000)-SUMIF(Journal!$D$2:$D$1000,A22,Journal!$G$2:$G$1000)),0)</f>
        <v/>
      </c>
      <c r="D22" s="9">
        <f>MAX(-(SUMIF(Journal!$D$2:$D$1000,A22,Journal!$F$2:$F$1000)-SUMIF(Journal!$D$2:$D$1000,A22,Journal!$G$2:$G$1000)),0)</f>
        <v/>
      </c>
    </row>
    <row r="23">
      <c r="A23">
        <f>Accounts!A20</f>
        <v/>
      </c>
      <c r="B23">
        <f>Accounts!B20</f>
        <v/>
      </c>
      <c r="C23" s="9">
        <f>MAX((SUMIF(Journal!$D$2:$D$1000,A23,Journal!$F$2:$F$1000)-SUMIF(Journal!$D$2:$D$1000,A23,Journal!$G$2:$G$1000)),0)</f>
        <v/>
      </c>
      <c r="D23" s="9">
        <f>MAX(-(SUMIF(Journal!$D$2:$D$1000,A23,Journal!$F$2:$F$1000)-SUMIF(Journal!$D$2:$D$1000,A23,Journal!$G$2:$G$1000)),0)</f>
        <v/>
      </c>
    </row>
    <row r="24">
      <c r="A24">
        <f>Accounts!A21</f>
        <v/>
      </c>
      <c r="B24">
        <f>Accounts!B21</f>
        <v/>
      </c>
      <c r="C24" s="9">
        <f>MAX((SUMIF(Journal!$D$2:$D$1000,A24,Journal!$F$2:$F$1000)-SUMIF(Journal!$D$2:$D$1000,A24,Journal!$G$2:$G$1000)),0)</f>
        <v/>
      </c>
      <c r="D24" s="9">
        <f>MAX(-(SUMIF(Journal!$D$2:$D$1000,A24,Journal!$F$2:$F$1000)-SUMIF(Journal!$D$2:$D$1000,A24,Journal!$G$2:$G$1000)),0)</f>
        <v/>
      </c>
    </row>
    <row r="25">
      <c r="A25">
        <f>Accounts!A22</f>
        <v/>
      </c>
      <c r="B25">
        <f>Accounts!B22</f>
        <v/>
      </c>
      <c r="C25" s="9">
        <f>MAX((SUMIF(Journal!$D$2:$D$1000,A25,Journal!$F$2:$F$1000)-SUMIF(Journal!$D$2:$D$1000,A25,Journal!$G$2:$G$1000)),0)</f>
        <v/>
      </c>
      <c r="D25" s="9">
        <f>MAX(-(SUMIF(Journal!$D$2:$D$1000,A25,Journal!$F$2:$F$1000)-SUMIF(Journal!$D$2:$D$1000,A25,Journal!$G$2:$G$1000)),0)</f>
        <v/>
      </c>
    </row>
    <row r="26">
      <c r="A26">
        <f>Accounts!A23</f>
        <v/>
      </c>
      <c r="B26">
        <f>Accounts!B23</f>
        <v/>
      </c>
      <c r="C26" s="9">
        <f>MAX((SUMIF(Journal!$D$2:$D$1000,A26,Journal!$F$2:$F$1000)-SUMIF(Journal!$D$2:$D$1000,A26,Journal!$G$2:$G$1000)),0)</f>
        <v/>
      </c>
      <c r="D26" s="9">
        <f>MAX(-(SUMIF(Journal!$D$2:$D$1000,A26,Journal!$F$2:$F$1000)-SUMIF(Journal!$D$2:$D$1000,A26,Journal!$G$2:$G$1000)),0)</f>
        <v/>
      </c>
    </row>
    <row r="27">
      <c r="A27">
        <f>Accounts!A24</f>
        <v/>
      </c>
      <c r="B27">
        <f>Accounts!B24</f>
        <v/>
      </c>
      <c r="C27" s="9">
        <f>MAX((SUMIF(Journal!$D$2:$D$1000,A27,Journal!$F$2:$F$1000)-SUMIF(Journal!$D$2:$D$1000,A27,Journal!$G$2:$G$1000)),0)</f>
        <v/>
      </c>
      <c r="D27" s="9">
        <f>MAX(-(SUMIF(Journal!$D$2:$D$1000,A27,Journal!$F$2:$F$1000)-SUMIF(Journal!$D$2:$D$1000,A27,Journal!$G$2:$G$1000)),0)</f>
        <v/>
      </c>
    </row>
    <row r="28">
      <c r="A28">
        <f>Accounts!A25</f>
        <v/>
      </c>
      <c r="B28">
        <f>Accounts!B25</f>
        <v/>
      </c>
      <c r="C28" s="9">
        <f>MAX((SUMIF(Journal!$D$2:$D$1000,A28,Journal!$F$2:$F$1000)-SUMIF(Journal!$D$2:$D$1000,A28,Journal!$G$2:$G$1000)),0)</f>
        <v/>
      </c>
      <c r="D28" s="9">
        <f>MAX(-(SUMIF(Journal!$D$2:$D$1000,A28,Journal!$F$2:$F$1000)-SUMIF(Journal!$D$2:$D$1000,A28,Journal!$G$2:$G$1000)),0)</f>
        <v/>
      </c>
    </row>
    <row r="29">
      <c r="A29">
        <f>Accounts!A26</f>
        <v/>
      </c>
      <c r="B29">
        <f>Accounts!B26</f>
        <v/>
      </c>
      <c r="C29" s="9">
        <f>MAX((SUMIF(Journal!$D$2:$D$1000,A29,Journal!$F$2:$F$1000)-SUMIF(Journal!$D$2:$D$1000,A29,Journal!$G$2:$G$1000)),0)</f>
        <v/>
      </c>
      <c r="D29" s="9">
        <f>MAX(-(SUMIF(Journal!$D$2:$D$1000,A29,Journal!$F$2:$F$1000)-SUMIF(Journal!$D$2:$D$1000,A29,Journal!$G$2:$G$1000)),0)</f>
        <v/>
      </c>
    </row>
    <row r="30">
      <c r="A30">
        <f>Accounts!A27</f>
        <v/>
      </c>
      <c r="B30">
        <f>Accounts!B27</f>
        <v/>
      </c>
      <c r="C30" s="9">
        <f>MAX((SUMIF(Journal!$D$2:$D$1000,A30,Journal!$F$2:$F$1000)-SUMIF(Journal!$D$2:$D$1000,A30,Journal!$G$2:$G$1000)),0)</f>
        <v/>
      </c>
      <c r="D30" s="9">
        <f>MAX(-(SUMIF(Journal!$D$2:$D$1000,A30,Journal!$F$2:$F$1000)-SUMIF(Journal!$D$2:$D$1000,A30,Journal!$G$2:$G$1000)),0)</f>
        <v/>
      </c>
    </row>
    <row r="31">
      <c r="B31" s="7" t="inlineStr">
        <is>
          <t>Totals</t>
        </is>
      </c>
      <c r="C31" s="8">
        <f>SUM(C5:C30)</f>
        <v/>
      </c>
      <c r="D31" s="8">
        <f>SUM(D5:D30)</f>
        <v/>
      </c>
    </row>
    <row r="33">
      <c r="B33" s="7" t="inlineStr">
        <is>
          <t>Difference (must be zero)</t>
        </is>
      </c>
      <c r="C33" s="10">
        <f>C31-D31</f>
        <v/>
      </c>
    </row>
  </sheetData>
  <conditionalFormatting sqref="C33">
    <cfRule type="cellIs" priority="1" operator="notEqual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From Passion to Payday</dc:creator>
  <dcterms:created xmlns:dcterms="http://purl.org/dc/terms/" xmlns:xsi="http://www.w3.org/2001/XMLSchema-instance" xsi:type="dcterms:W3CDTF">2026-10-26T00:00:00Z</dcterms:created>
  <dcterms:modified xmlns:dcterms="http://purl.org/dc/terms/" xmlns:xsi="http://www.w3.org/2001/XMLSchema-instance" xsi:type="dcterms:W3CDTF">2026-10-26T23:10:20Z</dcterms:modified>
  <cp:lastModifiedBy>From Passion to Payday</cp:lastModifiedBy>
</cp:coreProperties>
</file>